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7620"/>
  </bookViews>
  <sheets>
    <sheet name="Ăn" sheetId="13" r:id="rId1"/>
    <sheet name="CAC KHOAN DAU NAM" sheetId="12" r:id="rId2"/>
    <sheet name="HPhi" sheetId="3" r:id="rId3"/>
    <sheet name="tONG hOP CONG khai" sheetId="10" r:id="rId4"/>
    <sheet name="Sheet2" sheetId="11" r:id="rId5"/>
  </sheets>
  <calcPr calcId="124519"/>
</workbook>
</file>

<file path=xl/calcChain.xml><?xml version="1.0" encoding="utf-8"?>
<calcChain xmlns="http://schemas.openxmlformats.org/spreadsheetml/2006/main">
  <c r="E20" i="10"/>
  <c r="D20"/>
  <c r="C20"/>
  <c r="C14"/>
  <c r="C15" s="1"/>
  <c r="E17"/>
  <c r="E14"/>
  <c r="E15" s="1"/>
  <c r="E5"/>
  <c r="E8"/>
  <c r="D9"/>
  <c r="E9" s="1"/>
  <c r="B16" i="3"/>
  <c r="B106" i="12"/>
  <c r="D105"/>
  <c r="D103"/>
  <c r="D102"/>
  <c r="D14" i="13" l="1"/>
  <c r="D16" s="1"/>
  <c r="B15" i="12"/>
  <c r="D15"/>
  <c r="D16" i="3"/>
  <c r="B17" s="1"/>
  <c r="D136" i="12"/>
  <c r="D44"/>
  <c r="B16" l="1"/>
  <c r="E19" i="10"/>
  <c r="E18"/>
  <c r="E13"/>
  <c r="C7"/>
  <c r="E7" s="1"/>
  <c r="C6"/>
  <c r="F3" i="3"/>
  <c r="C10" i="10" l="1"/>
  <c r="D6"/>
  <c r="D10" s="1"/>
  <c r="B136" i="12"/>
  <c r="B105"/>
  <c r="D75"/>
  <c r="B75"/>
  <c r="B44"/>
  <c r="B16" i="13"/>
  <c r="E6" i="10" l="1"/>
  <c r="E10" s="1"/>
  <c r="B137" i="12"/>
  <c r="B76"/>
  <c r="B45"/>
  <c r="B17" i="13"/>
  <c r="D4" i="10"/>
  <c r="E4" s="1"/>
</calcChain>
</file>

<file path=xl/sharedStrings.xml><?xml version="1.0" encoding="utf-8"?>
<sst xmlns="http://schemas.openxmlformats.org/spreadsheetml/2006/main" count="197" uniqueCount="83">
  <si>
    <t>Mẫu CKQ 01</t>
  </si>
  <si>
    <t xml:space="preserve">Phụ lục số 1 </t>
  </si>
  <si>
    <t>Đơn vị: đồng</t>
  </si>
  <si>
    <t>Các khoản thu</t>
  </si>
  <si>
    <t>Số tiền</t>
  </si>
  <si>
    <t>Sử dụng nguồn thu</t>
  </si>
  <si>
    <t>1. Tồn quỹ kỳ trước chuyển sang</t>
  </si>
  <si>
    <t xml:space="preserve">Tổng cộng: </t>
  </si>
  <si>
    <t>Tồn quỹ cuối kỳ:</t>
  </si>
  <si>
    <t>Trưởng ban quản lý quỹ</t>
  </si>
  <si>
    <t>(Chủ tài khoản)</t>
  </si>
  <si>
    <t>STT</t>
  </si>
  <si>
    <t xml:space="preserve">loại quỹ </t>
  </si>
  <si>
    <t>Thu</t>
  </si>
  <si>
    <t xml:space="preserve">chi </t>
  </si>
  <si>
    <t xml:space="preserve">Tồn </t>
  </si>
  <si>
    <t xml:space="preserve">Tiền ăn học sinh </t>
  </si>
  <si>
    <t xml:space="preserve">1/ NGOÀI NGÂN SÁCH </t>
  </si>
  <si>
    <t xml:space="preserve"> </t>
  </si>
  <si>
    <r>
      <t xml:space="preserve">- Tên Quỹ : </t>
    </r>
    <r>
      <rPr>
        <b/>
        <sz val="14"/>
        <color theme="1"/>
        <rFont val="Times New Roman"/>
        <family val="1"/>
      </rPr>
      <t xml:space="preserve">Tiền ăn  </t>
    </r>
  </si>
  <si>
    <t>- Thu tiền học phẩm đầu năm</t>
  </si>
  <si>
    <r>
      <t>- Tên Quỹ :</t>
    </r>
    <r>
      <rPr>
        <b/>
        <sz val="14"/>
        <color theme="1"/>
        <rFont val="Times New Roman"/>
        <family val="1"/>
        <charset val="163"/>
      </rPr>
      <t>HỌC PHẨM</t>
    </r>
  </si>
  <si>
    <t>Học phẩm đầu năm</t>
  </si>
  <si>
    <t>I.Loại quỹ :Thu học Phí</t>
  </si>
  <si>
    <t>II.Loại quỹ :Miễn giãm học phí</t>
  </si>
  <si>
    <t>Tổng cộng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</si>
  <si>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Mầm Non Tân Long</t>
    </r>
  </si>
  <si>
    <t>- Chi tiền học phẩm đầu năm ( lần 1)</t>
  </si>
  <si>
    <t>- Chi tiền đồ dùng cho trẻ( lần 1)</t>
  </si>
  <si>
    <t xml:space="preserve">- Địa chỉ: Ấp  3 , xã Tân Hiệp - Phú Giáo - Bình Dương </t>
  </si>
  <si>
    <t>- Số điện thoại (nếu có): 06503.661.773</t>
  </si>
  <si>
    <t>Nguyễn Thị  Ngọc Hiền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</si>
  <si>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Mầm Non Tân Hiệp</t>
    </r>
  </si>
  <si>
    <t xml:space="preserve">- Địa chỉ: Ấp  1 , xã Tân  Hiệp - Phú Giáo - Bình Dương </t>
  </si>
  <si>
    <t>- Số điện thoại (nếu có): 0650.6503.661.773</t>
  </si>
  <si>
    <t>Nguyễn Thị Ngọc Hiền</t>
  </si>
  <si>
    <t xml:space="preserve">- Địa chỉ: Ấp  3 , xã Tân Hiệp- Phú Giáo - Bình Dương </t>
  </si>
  <si>
    <t>- Số điện thoại (nếu có): 0650.661773</t>
  </si>
  <si>
    <t xml:space="preserve">QUYẾT TOÁN THU VÀ SỬ DỤNG NGUỒN THU NĂM HỌC: 2019 -2020  ( tháng 9/2019 ) </t>
  </si>
  <si>
    <t>- Thu ăn bán trú tháng 9/2019</t>
  </si>
  <si>
    <t>- Chi trả tiền sữa tháng 9/2019</t>
  </si>
  <si>
    <t>-Chi tiền mua thực phẩm tháng 9/2019</t>
  </si>
  <si>
    <t>-Chi tiền mua thực phẩm khô tháng 9/2019</t>
  </si>
  <si>
    <t>Ngày 8 tháng  10 năm 2019</t>
  </si>
  <si>
    <t>QUYẾT TOÁN THU VÀ SỬ DỤNG NGUỒN THU NĂM HỌC: 2019 -2020 ( tháng 9 /2019 )</t>
  </si>
  <si>
    <t>- Thu Vệ sinh bán trú NH 2019-2020</t>
  </si>
  <si>
    <t>Ngày  8  tháng  9  năm 2019</t>
  </si>
  <si>
    <t xml:space="preserve">QUYẾT TOÁN THU VÀ SỬ DỤNG NGUỒN THU NĂM HỌC: 2019 -220 ( tháng 9/2019) </t>
  </si>
  <si>
    <t>Ngày 8 tháng 9 năm 2019</t>
  </si>
  <si>
    <r>
      <t xml:space="preserve">- Tên Quỹ : </t>
    </r>
    <r>
      <rPr>
        <b/>
        <sz val="14"/>
        <color theme="1"/>
        <rFont val="Times New Roman"/>
        <family val="1"/>
        <charset val="163"/>
      </rPr>
      <t>ĐỒ DÙNG HỌC TẬP</t>
    </r>
  </si>
  <si>
    <t>QUYẾT TOÁN THU VÀ SỬ DỤNG NGUỒN THU NĂM HỌC: 2019 -2002 ( tháng 9 /2019)</t>
  </si>
  <si>
    <r>
      <t xml:space="preserve">- Tên Quỹ : </t>
    </r>
    <r>
      <rPr>
        <b/>
        <sz val="14"/>
        <color theme="1"/>
        <rFont val="Times New Roman"/>
        <family val="1"/>
        <charset val="163"/>
      </rPr>
      <t>Tiền ga, nước uống, nước rửa chén</t>
    </r>
  </si>
  <si>
    <t>QUYẾT TOÁN THU VÀ SỬ DỤNG NGUỒN THU NĂM HỌC: 2019 -2020  ( tháng 9 /2019)</t>
  </si>
  <si>
    <t>( 60.000đ/HS/tháng)</t>
  </si>
  <si>
    <t>QUYẾT TOÁN THU VÀ SỬ DỤNG NGUỒN THU NĂM HỌC: 2019 -2020  ( tháng 9 / 2019)</t>
  </si>
  <si>
    <r>
      <t xml:space="preserve">- Tên Quỹ : </t>
    </r>
    <r>
      <rPr>
        <b/>
        <sz val="14"/>
        <color theme="1"/>
        <rFont val="Times New Roman"/>
        <family val="1"/>
        <charset val="163"/>
      </rPr>
      <t>Tiền thù lao ngoài giờ tổ chức ăn sáng</t>
    </r>
  </si>
  <si>
    <t>( 40.000đ/HS/tháng)</t>
  </si>
  <si>
    <t>- Chi tiền thù lao ngoài giờ tổ chức ăn sáng</t>
  </si>
  <si>
    <t>- Tên Quỹ :  Vệ sinh bán trú</t>
  </si>
  <si>
    <t>- Chi tiền nước uống BIMICO ( Bình có vòi )</t>
  </si>
  <si>
    <t>- Chi tiền nước rửa chén SUNLIGHT chanh</t>
  </si>
  <si>
    <t>- Chi tiền giấy vệ sinh</t>
  </si>
  <si>
    <t>- Chi tiền ga hiệu Sài Gòn Petro</t>
  </si>
  <si>
    <t>-Mua ca INOX</t>
  </si>
  <si>
    <r>
      <t xml:space="preserve">- Tên Quỹ : </t>
    </r>
    <r>
      <rPr>
        <b/>
        <sz val="14"/>
        <color theme="1"/>
        <rFont val="Times New Roman"/>
        <family val="1"/>
      </rPr>
      <t xml:space="preserve"> Quỹ học phí</t>
    </r>
  </si>
  <si>
    <t xml:space="preserve">QUYẾT TOÁN THU VÀ SỬ DỤNG NGUỒN THU NĂM HỌC: 2019 -2020( tháng 9/2019) </t>
  </si>
  <si>
    <t>Thu tiền học phí năm học 2019-2020</t>
  </si>
  <si>
    <t>Ngày 8  tháng 10 năm 2019</t>
  </si>
  <si>
    <t>- Thu tiền thù lao ngoài giờ tổ chức ăn sáng T9/2019</t>
  </si>
  <si>
    <t>- Thu Tiền ga, nước uống, nước rửa chén T9/2019</t>
  </si>
  <si>
    <t>- Thu tiền đồ dùng học tập  NH 2019 - 2020</t>
  </si>
  <si>
    <t xml:space="preserve"> TỔNG CÁC LOẠI QUỸ  CÔNG KHAI THÁNG 9/2019 </t>
  </si>
  <si>
    <t>Vệ sinh bán trú</t>
  </si>
  <si>
    <t>Đồ dùng, dụng cụ học tập</t>
  </si>
  <si>
    <t>Tiền ga, nước uống, nước rửa chén</t>
  </si>
  <si>
    <t>Tiền thù lao tổ chức ăn sáng</t>
  </si>
  <si>
    <t>2/ TRONG NGÂN SÁCH: THU HỌC PHÍ THÁNG 9/2019 ĐẾN THÁNG 5/2020</t>
  </si>
  <si>
    <t>Tổng thu đợt 2 từ  T9/19 đến T5/2020</t>
  </si>
  <si>
    <t>Tổng thu đợt 1 từ  T 1 đến T5 /2019</t>
  </si>
  <si>
    <t>Tồn năm 2018 chuyển sang năm 2019</t>
  </si>
  <si>
    <t>Trích đợt 1 từ T1/2019 đến T5/2019</t>
  </si>
  <si>
    <t>Tổng trích đợt 2 từ tháng 9 đến tháng 12 năm 2019</t>
  </si>
  <si>
    <t>Ngày 08 tháng 10 năm 2019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</si>
</sst>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sz val="12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sz val="12"/>
      <color rgb="FFFF0000"/>
      <name val="Cambria"/>
      <family val="1"/>
      <charset val="163"/>
      <scheme val="major"/>
    </font>
    <font>
      <sz val="13"/>
      <color rgb="FFFF0000"/>
      <name val="Times New Roman"/>
      <family val="1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5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0" fillId="0" borderId="0" xfId="0" applyNumberFormat="1" applyFont="1"/>
    <xf numFmtId="3" fontId="8" fillId="0" borderId="2" xfId="0" applyNumberFormat="1" applyFont="1" applyBorder="1"/>
    <xf numFmtId="3" fontId="12" fillId="0" borderId="2" xfId="0" applyNumberFormat="1" applyFont="1" applyBorder="1"/>
    <xf numFmtId="3" fontId="13" fillId="0" borderId="3" xfId="0" applyNumberFormat="1" applyFont="1" applyBorder="1"/>
    <xf numFmtId="3" fontId="13" fillId="0" borderId="5" xfId="0" applyNumberFormat="1" applyFont="1" applyBorder="1"/>
    <xf numFmtId="3" fontId="1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3" fontId="11" fillId="0" borderId="4" xfId="0" applyNumberFormat="1" applyFont="1" applyBorder="1" applyAlignment="1">
      <alignment horizontal="justify"/>
    </xf>
    <xf numFmtId="3" fontId="15" fillId="0" borderId="3" xfId="0" applyNumberFormat="1" applyFont="1" applyBorder="1"/>
    <xf numFmtId="3" fontId="13" fillId="0" borderId="2" xfId="0" applyNumberFormat="1" applyFont="1" applyBorder="1"/>
    <xf numFmtId="3" fontId="13" fillId="0" borderId="2" xfId="0" applyNumberFormat="1" applyFont="1" applyBorder="1" applyAlignment="1"/>
    <xf numFmtId="3" fontId="13" fillId="0" borderId="4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3" fillId="0" borderId="2" xfId="0" quotePrefix="1" applyNumberFormat="1" applyFont="1" applyBorder="1"/>
    <xf numFmtId="3" fontId="11" fillId="0" borderId="2" xfId="0" applyNumberFormat="1" applyFont="1" applyBorder="1" applyAlignment="1"/>
    <xf numFmtId="3" fontId="11" fillId="0" borderId="2" xfId="0" applyNumberFormat="1" applyFont="1" applyBorder="1" applyAlignment="1">
      <alignment horizontal="left"/>
    </xf>
    <xf numFmtId="3" fontId="12" fillId="0" borderId="2" xfId="0" quotePrefix="1" applyNumberFormat="1" applyFont="1" applyBorder="1" applyAlignment="1">
      <alignment wrapText="1"/>
    </xf>
    <xf numFmtId="3" fontId="4" fillId="0" borderId="0" xfId="0" quotePrefix="1" applyNumberFormat="1" applyFont="1" applyAlignment="1">
      <alignment horizontal="lef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center"/>
    </xf>
    <xf numFmtId="3" fontId="17" fillId="0" borderId="0" xfId="0" applyNumberFormat="1" applyFont="1"/>
    <xf numFmtId="3" fontId="18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3" fontId="19" fillId="0" borderId="1" xfId="0" applyNumberFormat="1" applyFont="1" applyBorder="1"/>
    <xf numFmtId="3" fontId="18" fillId="0" borderId="0" xfId="0" applyNumberFormat="1" applyFont="1"/>
    <xf numFmtId="3" fontId="17" fillId="0" borderId="0" xfId="0" applyNumberFormat="1" applyFont="1" applyAlignment="1">
      <alignment horizontal="center"/>
    </xf>
    <xf numFmtId="3" fontId="20" fillId="0" borderId="1" xfId="0" applyNumberFormat="1" applyFont="1" applyBorder="1"/>
    <xf numFmtId="3" fontId="18" fillId="0" borderId="1" xfId="0" applyNumberFormat="1" applyFont="1" applyBorder="1"/>
    <xf numFmtId="3" fontId="4" fillId="0" borderId="0" xfId="0" quotePrefix="1" applyNumberFormat="1" applyFont="1" applyAlignment="1">
      <alignment horizontal="left"/>
    </xf>
    <xf numFmtId="3" fontId="12" fillId="0" borderId="1" xfId="0" applyNumberFormat="1" applyFont="1" applyBorder="1"/>
    <xf numFmtId="3" fontId="13" fillId="0" borderId="1" xfId="0" applyNumberFormat="1" applyFont="1" applyBorder="1"/>
    <xf numFmtId="3" fontId="13" fillId="0" borderId="1" xfId="0" quotePrefix="1" applyNumberFormat="1" applyFont="1" applyBorder="1"/>
    <xf numFmtId="3" fontId="8" fillId="0" borderId="1" xfId="0" applyNumberFormat="1" applyFont="1" applyBorder="1"/>
    <xf numFmtId="3" fontId="13" fillId="0" borderId="1" xfId="0" quotePrefix="1" applyNumberFormat="1" applyFont="1" applyBorder="1" applyAlignment="1"/>
    <xf numFmtId="3" fontId="11" fillId="0" borderId="1" xfId="0" applyNumberFormat="1" applyFont="1" applyBorder="1" applyAlignment="1">
      <alignment horizontal="left"/>
    </xf>
    <xf numFmtId="3" fontId="15" fillId="0" borderId="1" xfId="0" applyNumberFormat="1" applyFont="1" applyBorder="1"/>
    <xf numFmtId="3" fontId="11" fillId="0" borderId="1" xfId="0" applyNumberFormat="1" applyFont="1" applyBorder="1" applyAlignment="1"/>
    <xf numFmtId="3" fontId="11" fillId="0" borderId="1" xfId="0" applyNumberFormat="1" applyFont="1" applyBorder="1" applyAlignment="1">
      <alignment horizontal="justify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3" fontId="4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2" xfId="0" quotePrefix="1" applyNumberFormat="1" applyFont="1" applyBorder="1"/>
    <xf numFmtId="3" fontId="21" fillId="0" borderId="1" xfId="0" quotePrefix="1" applyNumberFormat="1" applyFont="1" applyBorder="1"/>
    <xf numFmtId="3" fontId="13" fillId="0" borderId="9" xfId="0" applyNumberFormat="1" applyFont="1" applyBorder="1"/>
    <xf numFmtId="3" fontId="13" fillId="0" borderId="10" xfId="0" applyNumberFormat="1" applyFont="1" applyBorder="1"/>
    <xf numFmtId="3" fontId="8" fillId="0" borderId="10" xfId="0" applyNumberFormat="1" applyFont="1" applyBorder="1"/>
    <xf numFmtId="3" fontId="15" fillId="0" borderId="10" xfId="0" applyNumberFormat="1" applyFont="1" applyBorder="1"/>
    <xf numFmtId="3" fontId="15" fillId="0" borderId="11" xfId="0" applyNumberFormat="1" applyFont="1" applyBorder="1"/>
    <xf numFmtId="3" fontId="11" fillId="0" borderId="6" xfId="0" applyNumberFormat="1" applyFont="1" applyBorder="1" applyAlignment="1">
      <alignment horizontal="center"/>
    </xf>
    <xf numFmtId="3" fontId="21" fillId="0" borderId="2" xfId="0" quotePrefix="1" applyNumberFormat="1" applyFont="1" applyBorder="1" applyAlignment="1">
      <alignment horizontal="left" wrapText="1"/>
    </xf>
    <xf numFmtId="3" fontId="21" fillId="0" borderId="2" xfId="0" quotePrefix="1" applyNumberFormat="1" applyFont="1" applyBorder="1"/>
    <xf numFmtId="3" fontId="21" fillId="0" borderId="1" xfId="0" quotePrefix="1" applyNumberFormat="1" applyFont="1" applyBorder="1" applyAlignment="1">
      <alignment wrapText="1"/>
    </xf>
    <xf numFmtId="3" fontId="22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23" fillId="0" borderId="1" xfId="0" applyNumberFormat="1" applyFont="1" applyBorder="1"/>
    <xf numFmtId="3" fontId="22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10" workbookViewId="0">
      <selection activeCell="A24" sqref="A24"/>
    </sheetView>
  </sheetViews>
  <sheetFormatPr defaultColWidth="9.140625" defaultRowHeight="15"/>
  <cols>
    <col min="1" max="1" width="36.140625" style="3" customWidth="1"/>
    <col min="2" max="2" width="14.85546875" style="3" customWidth="1"/>
    <col min="3" max="3" width="45.710937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>
      <c r="A1" s="18" t="s">
        <v>1</v>
      </c>
      <c r="B1" s="19"/>
      <c r="C1" s="19"/>
      <c r="D1" s="18" t="s">
        <v>0</v>
      </c>
      <c r="E1" s="19"/>
      <c r="F1" s="19"/>
      <c r="G1" s="19"/>
      <c r="H1" s="19"/>
      <c r="L1" s="2"/>
    </row>
    <row r="2" spans="1:13" ht="18.75">
      <c r="A2" s="20" t="s">
        <v>26</v>
      </c>
      <c r="B2" s="19"/>
      <c r="C2" s="19"/>
      <c r="D2" s="19"/>
      <c r="E2" s="19"/>
      <c r="F2" s="19"/>
      <c r="G2" s="19"/>
      <c r="H2" s="19"/>
    </row>
    <row r="3" spans="1:13" ht="18.75">
      <c r="A3" s="43" t="s">
        <v>19</v>
      </c>
      <c r="B3" s="19"/>
      <c r="C3" s="19"/>
      <c r="D3" s="19"/>
      <c r="E3" s="19"/>
      <c r="F3" s="19"/>
      <c r="G3" s="19"/>
      <c r="H3" s="19"/>
    </row>
    <row r="4" spans="1:13" ht="18.75">
      <c r="A4" s="74" t="s">
        <v>29</v>
      </c>
      <c r="B4" s="75"/>
      <c r="C4" s="75"/>
      <c r="D4" s="75"/>
      <c r="E4" s="75"/>
      <c r="F4" s="75"/>
      <c r="G4" s="75"/>
      <c r="H4" s="19"/>
    </row>
    <row r="5" spans="1:13" ht="18.75">
      <c r="A5" s="74" t="s">
        <v>30</v>
      </c>
      <c r="B5" s="75"/>
      <c r="C5" s="75"/>
      <c r="D5" s="75"/>
      <c r="E5" s="75"/>
      <c r="F5" s="75"/>
      <c r="G5" s="75"/>
      <c r="H5" s="75"/>
    </row>
    <row r="7" spans="1:13" ht="18.75">
      <c r="A7" s="76" t="s">
        <v>38</v>
      </c>
      <c r="B7" s="76"/>
      <c r="C7" s="76"/>
      <c r="D7" s="76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7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26" t="s">
        <v>3</v>
      </c>
      <c r="B11" s="26" t="s">
        <v>4</v>
      </c>
      <c r="C11" s="26" t="s">
        <v>5</v>
      </c>
      <c r="D11" s="26" t="s">
        <v>4</v>
      </c>
      <c r="E11" s="7"/>
      <c r="H11" s="6"/>
    </row>
    <row r="12" spans="1:13" ht="25.5" customHeight="1">
      <c r="A12" s="44" t="s">
        <v>6</v>
      </c>
      <c r="B12" s="45">
        <v>0</v>
      </c>
      <c r="C12" s="45"/>
      <c r="D12" s="45"/>
      <c r="E12" s="8"/>
    </row>
    <row r="13" spans="1:13" ht="25.5" customHeight="1">
      <c r="A13" s="60" t="s">
        <v>39</v>
      </c>
      <c r="B13" s="45">
        <v>138137995</v>
      </c>
      <c r="C13" s="46" t="s">
        <v>40</v>
      </c>
      <c r="D13" s="45">
        <v>26880000</v>
      </c>
      <c r="E13" s="8"/>
    </row>
    <row r="14" spans="1:13" ht="25.5" customHeight="1">
      <c r="A14" s="47"/>
      <c r="B14" s="47"/>
      <c r="C14" s="48" t="s">
        <v>41</v>
      </c>
      <c r="D14" s="45">
        <f>18000+73568140</f>
        <v>73586140</v>
      </c>
      <c r="E14" s="8"/>
    </row>
    <row r="15" spans="1:13" ht="25.5" customHeight="1">
      <c r="A15" s="47"/>
      <c r="B15" s="47"/>
      <c r="C15" s="48" t="s">
        <v>42</v>
      </c>
      <c r="D15" s="45">
        <v>37671855</v>
      </c>
      <c r="E15" s="8"/>
    </row>
    <row r="16" spans="1:13" ht="25.5" customHeight="1">
      <c r="A16" s="49" t="s">
        <v>7</v>
      </c>
      <c r="B16" s="50">
        <f>B13+B12</f>
        <v>138137995</v>
      </c>
      <c r="C16" s="51" t="s">
        <v>7</v>
      </c>
      <c r="D16" s="50">
        <f>SUM(D13:D15)</f>
        <v>138137995</v>
      </c>
      <c r="E16" s="8"/>
    </row>
    <row r="17" spans="1:5" ht="25.5" customHeight="1">
      <c r="A17" s="52" t="s">
        <v>8</v>
      </c>
      <c r="B17" s="50">
        <f>B16-D16</f>
        <v>0</v>
      </c>
      <c r="C17" s="45"/>
      <c r="D17" s="45"/>
      <c r="E17" s="8"/>
    </row>
    <row r="18" spans="1:5" ht="15.75">
      <c r="A18" s="8"/>
      <c r="B18" s="8"/>
      <c r="C18" s="8"/>
      <c r="D18" s="8"/>
      <c r="E18" s="8"/>
    </row>
    <row r="19" spans="1:5" ht="15.75">
      <c r="A19" s="8"/>
      <c r="B19" s="8"/>
      <c r="C19" s="9" t="s">
        <v>43</v>
      </c>
      <c r="D19" s="8"/>
      <c r="E19" s="8"/>
    </row>
    <row r="20" spans="1:5" ht="15.75">
      <c r="A20" s="8"/>
      <c r="B20" s="8"/>
      <c r="C20" s="10" t="s">
        <v>9</v>
      </c>
      <c r="D20" s="8"/>
      <c r="E20" s="8"/>
    </row>
    <row r="21" spans="1:5" ht="15.75">
      <c r="A21" s="8"/>
      <c r="B21" s="8"/>
      <c r="C21" s="11" t="s">
        <v>10</v>
      </c>
      <c r="D21" s="8"/>
      <c r="E21" s="8"/>
    </row>
    <row r="22" spans="1:5" ht="15.75">
      <c r="A22" s="8"/>
      <c r="B22" s="8"/>
      <c r="C22" s="11"/>
      <c r="D22" s="8"/>
      <c r="E22" s="8"/>
    </row>
    <row r="23" spans="1:5" ht="18.75">
      <c r="A23" s="12"/>
      <c r="B23" s="12"/>
      <c r="C23" s="12"/>
      <c r="D23" s="12"/>
      <c r="E23" s="8"/>
    </row>
    <row r="24" spans="1:5" ht="18.75">
      <c r="A24" s="12"/>
      <c r="B24" s="12"/>
      <c r="C24" s="1" t="s">
        <v>31</v>
      </c>
      <c r="D24" s="12"/>
      <c r="E24" s="8"/>
    </row>
  </sheetData>
  <mergeCells count="3">
    <mergeCell ref="A4:G4"/>
    <mergeCell ref="A5:H5"/>
    <mergeCell ref="A7:D7"/>
  </mergeCells>
  <pageMargins left="1.05" right="0.64" top="0.54" bottom="0.74803149606299202" header="0.31496062992126" footer="0.3149606299212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4"/>
  <sheetViews>
    <sheetView topLeftCell="A25" workbookViewId="0">
      <selection activeCell="A16" sqref="A16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8" t="s">
        <v>1</v>
      </c>
      <c r="B1" s="19"/>
      <c r="C1" s="19"/>
      <c r="D1" s="18" t="s">
        <v>0</v>
      </c>
      <c r="E1" s="19"/>
      <c r="F1" s="19"/>
      <c r="G1" s="19"/>
      <c r="H1" s="19"/>
      <c r="L1" s="2"/>
    </row>
    <row r="2" spans="1:13" ht="18.75">
      <c r="A2" s="20" t="s">
        <v>32</v>
      </c>
      <c r="B2" s="19"/>
      <c r="C2" s="19"/>
      <c r="D2" s="19"/>
      <c r="E2" s="19"/>
      <c r="F2" s="19"/>
      <c r="G2" s="19"/>
      <c r="H2" s="19"/>
    </row>
    <row r="3" spans="1:13" ht="18.75">
      <c r="A3" s="56" t="s">
        <v>58</v>
      </c>
      <c r="B3" s="19"/>
      <c r="C3" s="19"/>
      <c r="D3" s="19"/>
      <c r="E3" s="19"/>
      <c r="F3" s="19"/>
      <c r="G3" s="19"/>
      <c r="H3" s="19"/>
    </row>
    <row r="4" spans="1:13" ht="18.75">
      <c r="A4" s="74" t="s">
        <v>36</v>
      </c>
      <c r="B4" s="75"/>
      <c r="C4" s="75"/>
      <c r="D4" s="75"/>
      <c r="E4" s="75"/>
      <c r="F4" s="75"/>
      <c r="G4" s="75"/>
      <c r="H4" s="19"/>
    </row>
    <row r="5" spans="1:13" ht="18.75">
      <c r="A5" s="74" t="s">
        <v>37</v>
      </c>
      <c r="B5" s="75"/>
      <c r="C5" s="75"/>
      <c r="D5" s="75"/>
      <c r="E5" s="75"/>
      <c r="F5" s="75"/>
      <c r="G5" s="75"/>
      <c r="H5" s="75"/>
    </row>
    <row r="7" spans="1:13" ht="18.75">
      <c r="A7" s="76" t="s">
        <v>44</v>
      </c>
      <c r="B7" s="76"/>
      <c r="C7" s="76"/>
      <c r="D7" s="76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7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26" t="s">
        <v>3</v>
      </c>
      <c r="B11" s="26" t="s">
        <v>4</v>
      </c>
      <c r="C11" s="26" t="s">
        <v>5</v>
      </c>
      <c r="D11" s="26" t="s">
        <v>4</v>
      </c>
      <c r="E11" s="7"/>
      <c r="H11" s="6"/>
    </row>
    <row r="12" spans="1:13" ht="22.5" customHeight="1">
      <c r="A12" s="44" t="s">
        <v>6</v>
      </c>
      <c r="B12" s="45">
        <v>0</v>
      </c>
      <c r="C12" s="45"/>
      <c r="D12" s="45"/>
      <c r="E12" s="8"/>
    </row>
    <row r="13" spans="1:13" ht="24" customHeight="1">
      <c r="A13" s="69" t="s">
        <v>45</v>
      </c>
      <c r="B13" s="45">
        <v>26280000</v>
      </c>
      <c r="C13" s="46" t="s">
        <v>63</v>
      </c>
      <c r="D13" s="45">
        <v>8372000</v>
      </c>
      <c r="E13" s="8"/>
    </row>
    <row r="14" spans="1:13" ht="25.5" customHeight="1">
      <c r="A14" s="44"/>
      <c r="B14" s="45"/>
      <c r="C14" s="45"/>
      <c r="D14" s="45"/>
      <c r="E14" s="8"/>
    </row>
    <row r="15" spans="1:13" ht="23.25" customHeight="1">
      <c r="A15" s="49" t="s">
        <v>7</v>
      </c>
      <c r="B15" s="50">
        <f>SUM(B12:B14)</f>
        <v>26280000</v>
      </c>
      <c r="C15" s="51" t="s">
        <v>7</v>
      </c>
      <c r="D15" s="50">
        <f>SUM(D13:D14)</f>
        <v>8372000</v>
      </c>
      <c r="E15" s="8"/>
    </row>
    <row r="16" spans="1:13" ht="23.25" customHeight="1">
      <c r="A16" s="52" t="s">
        <v>8</v>
      </c>
      <c r="B16" s="50">
        <f>B15-D15</f>
        <v>17908000</v>
      </c>
      <c r="C16" s="45"/>
      <c r="D16" s="45"/>
      <c r="E16" s="8"/>
    </row>
    <row r="17" spans="1:8" ht="18.75" customHeight="1">
      <c r="A17" s="8"/>
      <c r="B17" s="8"/>
      <c r="C17" s="9" t="s">
        <v>46</v>
      </c>
      <c r="D17" s="8"/>
      <c r="E17" s="8"/>
    </row>
    <row r="18" spans="1:8" ht="15.75">
      <c r="A18" s="8"/>
      <c r="B18" s="8"/>
      <c r="C18" s="10" t="s">
        <v>9</v>
      </c>
      <c r="D18" s="8"/>
      <c r="E18" s="8"/>
    </row>
    <row r="19" spans="1:8" ht="15.75">
      <c r="A19" s="8"/>
      <c r="B19" s="8"/>
      <c r="C19" s="11" t="s">
        <v>10</v>
      </c>
      <c r="D19" s="8"/>
      <c r="E19" s="8"/>
    </row>
    <row r="20" spans="1:8" ht="15.75">
      <c r="A20" s="8"/>
      <c r="B20" s="8"/>
      <c r="C20" s="11"/>
      <c r="D20" s="8"/>
      <c r="E20" s="8"/>
    </row>
    <row r="21" spans="1:8" ht="18.75">
      <c r="A21" s="12"/>
      <c r="B21" s="12"/>
      <c r="C21" s="12"/>
      <c r="D21" s="12"/>
      <c r="E21" s="8"/>
    </row>
    <row r="22" spans="1:8" ht="18.75">
      <c r="A22" s="12"/>
      <c r="B22" s="12"/>
      <c r="C22" s="1" t="s">
        <v>35</v>
      </c>
      <c r="D22" s="12"/>
      <c r="E22" s="8"/>
    </row>
    <row r="29" spans="1:8">
      <c r="A29" s="18" t="s">
        <v>1</v>
      </c>
      <c r="B29" s="19"/>
      <c r="C29" s="19"/>
      <c r="D29" s="18" t="s">
        <v>0</v>
      </c>
      <c r="E29" s="19"/>
      <c r="F29" s="19"/>
      <c r="G29" s="19"/>
      <c r="H29" s="19"/>
    </row>
    <row r="30" spans="1:8" ht="18.75">
      <c r="A30" s="20" t="s">
        <v>32</v>
      </c>
      <c r="B30" s="19"/>
      <c r="C30" s="19"/>
      <c r="D30" s="19"/>
      <c r="E30" s="19"/>
      <c r="F30" s="19"/>
      <c r="G30" s="19"/>
      <c r="H30" s="19"/>
    </row>
    <row r="31" spans="1:8" ht="18.75">
      <c r="A31" s="31" t="s">
        <v>21</v>
      </c>
      <c r="B31" s="19"/>
      <c r="C31" s="19"/>
      <c r="D31" s="19"/>
      <c r="E31" s="19"/>
      <c r="F31" s="19"/>
      <c r="G31" s="19"/>
      <c r="H31" s="19"/>
    </row>
    <row r="32" spans="1:8" ht="18.75">
      <c r="A32" s="74" t="s">
        <v>36</v>
      </c>
      <c r="B32" s="75"/>
      <c r="C32" s="75"/>
      <c r="D32" s="75"/>
      <c r="E32" s="75"/>
      <c r="F32" s="75"/>
      <c r="G32" s="75"/>
      <c r="H32" s="19"/>
    </row>
    <row r="33" spans="1:8" ht="18.75">
      <c r="A33" s="74" t="s">
        <v>37</v>
      </c>
      <c r="B33" s="75"/>
      <c r="C33" s="75"/>
      <c r="D33" s="75"/>
      <c r="E33" s="75"/>
      <c r="F33" s="75"/>
      <c r="G33" s="75"/>
      <c r="H33" s="75"/>
    </row>
    <row r="35" spans="1:8" ht="18.75">
      <c r="A35" s="76" t="s">
        <v>47</v>
      </c>
      <c r="B35" s="76"/>
      <c r="C35" s="76"/>
      <c r="D35" s="76"/>
      <c r="E35" s="4"/>
      <c r="F35" s="4"/>
      <c r="G35" s="4"/>
      <c r="H35" s="4"/>
    </row>
    <row r="37" spans="1:8" ht="18.75">
      <c r="C37" s="5"/>
      <c r="D37" s="17" t="s">
        <v>2</v>
      </c>
    </row>
    <row r="38" spans="1:8" ht="15.75">
      <c r="A38" s="8"/>
      <c r="B38" s="8"/>
      <c r="C38" s="8"/>
      <c r="D38" s="8"/>
      <c r="E38" s="8"/>
    </row>
    <row r="39" spans="1:8" ht="18.75">
      <c r="A39" s="26" t="s">
        <v>3</v>
      </c>
      <c r="B39" s="26" t="s">
        <v>4</v>
      </c>
      <c r="C39" s="26" t="s">
        <v>5</v>
      </c>
      <c r="D39" s="26" t="s">
        <v>4</v>
      </c>
      <c r="E39" s="7"/>
      <c r="H39" s="6"/>
    </row>
    <row r="40" spans="1:8" ht="17.25">
      <c r="A40" s="14" t="s">
        <v>6</v>
      </c>
      <c r="B40" s="61">
        <v>0</v>
      </c>
      <c r="C40" s="23"/>
      <c r="D40" s="15"/>
      <c r="E40" s="8"/>
    </row>
    <row r="41" spans="1:8" ht="17.25">
      <c r="A41" s="68" t="s">
        <v>20</v>
      </c>
      <c r="B41" s="62">
        <v>13307000</v>
      </c>
      <c r="C41" s="27" t="s">
        <v>27</v>
      </c>
      <c r="D41" s="15"/>
      <c r="E41" s="8"/>
    </row>
    <row r="42" spans="1:8" ht="17.25">
      <c r="A42" s="13"/>
      <c r="B42" s="63"/>
      <c r="C42" s="27"/>
      <c r="D42" s="15"/>
      <c r="E42" s="8"/>
    </row>
    <row r="43" spans="1:8" ht="17.25">
      <c r="A43" s="13"/>
      <c r="B43" s="63"/>
      <c r="C43" s="24"/>
      <c r="D43" s="15"/>
      <c r="E43" s="8"/>
    </row>
    <row r="44" spans="1:8" ht="17.25">
      <c r="A44" s="29" t="s">
        <v>7</v>
      </c>
      <c r="B44" s="64">
        <f>B41</f>
        <v>13307000</v>
      </c>
      <c r="C44" s="28" t="s">
        <v>7</v>
      </c>
      <c r="D44" s="22">
        <f>D41+D42</f>
        <v>0</v>
      </c>
      <c r="E44" s="8"/>
    </row>
    <row r="45" spans="1:8" ht="17.25">
      <c r="A45" s="21" t="s">
        <v>8</v>
      </c>
      <c r="B45" s="65">
        <f>B44-D44</f>
        <v>13307000</v>
      </c>
      <c r="C45" s="25"/>
      <c r="D45" s="16"/>
      <c r="E45" s="8"/>
    </row>
    <row r="46" spans="1:8" ht="15.75">
      <c r="A46" s="8"/>
      <c r="B46" s="8"/>
      <c r="C46" s="8"/>
      <c r="D46" s="8"/>
      <c r="E46" s="8"/>
    </row>
    <row r="47" spans="1:8" ht="15.75">
      <c r="A47" s="8"/>
      <c r="B47" s="8"/>
      <c r="C47" s="9" t="s">
        <v>48</v>
      </c>
      <c r="D47" s="8"/>
      <c r="E47" s="8"/>
    </row>
    <row r="48" spans="1:8" ht="15.75">
      <c r="A48" s="8"/>
      <c r="B48" s="8"/>
      <c r="C48" s="10" t="s">
        <v>9</v>
      </c>
      <c r="D48" s="8"/>
      <c r="E48" s="8"/>
    </row>
    <row r="49" spans="1:8" ht="15.75">
      <c r="A49" s="8"/>
      <c r="B49" s="8"/>
      <c r="C49" s="11" t="s">
        <v>10</v>
      </c>
      <c r="D49" s="8"/>
      <c r="E49" s="8"/>
    </row>
    <row r="50" spans="1:8" ht="15.75">
      <c r="A50" s="8"/>
      <c r="B50" s="8"/>
      <c r="C50" s="11"/>
      <c r="D50" s="8"/>
      <c r="E50" s="8"/>
    </row>
    <row r="51" spans="1:8" ht="18.75">
      <c r="A51" s="12"/>
      <c r="B51" s="12"/>
      <c r="C51" s="12"/>
      <c r="D51" s="12"/>
      <c r="E51" s="8"/>
    </row>
    <row r="52" spans="1:8" ht="18.75">
      <c r="A52" s="12"/>
      <c r="B52" s="12"/>
      <c r="C52" s="1" t="s">
        <v>35</v>
      </c>
      <c r="D52" s="12"/>
      <c r="E52" s="8"/>
    </row>
    <row r="60" spans="1:8">
      <c r="A60" s="18" t="s">
        <v>1</v>
      </c>
      <c r="B60" s="19"/>
      <c r="C60" s="19"/>
      <c r="D60" s="18" t="s">
        <v>0</v>
      </c>
      <c r="E60" s="19"/>
      <c r="F60" s="19"/>
      <c r="G60" s="19"/>
      <c r="H60" s="19"/>
    </row>
    <row r="61" spans="1:8" ht="18.75">
      <c r="A61" s="20" t="s">
        <v>32</v>
      </c>
      <c r="B61" s="19"/>
      <c r="C61" s="19"/>
      <c r="D61" s="19"/>
      <c r="E61" s="19"/>
      <c r="F61" s="19"/>
      <c r="G61" s="19"/>
      <c r="H61" s="19"/>
    </row>
    <row r="62" spans="1:8" ht="18.75">
      <c r="A62" s="56" t="s">
        <v>49</v>
      </c>
      <c r="B62" s="19"/>
      <c r="C62" s="19"/>
      <c r="D62" s="19"/>
      <c r="E62" s="19"/>
      <c r="F62" s="19"/>
      <c r="G62" s="19"/>
      <c r="H62" s="19"/>
    </row>
    <row r="63" spans="1:8" ht="18.75">
      <c r="A63" s="74" t="s">
        <v>36</v>
      </c>
      <c r="B63" s="75"/>
      <c r="C63" s="75"/>
      <c r="D63" s="75"/>
      <c r="E63" s="75"/>
      <c r="F63" s="75"/>
      <c r="G63" s="75"/>
      <c r="H63" s="19"/>
    </row>
    <row r="64" spans="1:8" ht="18.75">
      <c r="A64" s="74" t="s">
        <v>37</v>
      </c>
      <c r="B64" s="75"/>
      <c r="C64" s="75"/>
      <c r="D64" s="75"/>
      <c r="E64" s="75"/>
      <c r="F64" s="75"/>
      <c r="G64" s="75"/>
      <c r="H64" s="75"/>
    </row>
    <row r="66" spans="1:8" ht="18.75">
      <c r="A66" s="76" t="s">
        <v>50</v>
      </c>
      <c r="B66" s="76"/>
      <c r="C66" s="76"/>
      <c r="D66" s="76"/>
      <c r="E66" s="4"/>
      <c r="F66" s="4"/>
      <c r="G66" s="4"/>
      <c r="H66" s="4"/>
    </row>
    <row r="68" spans="1:8" ht="18.75">
      <c r="C68" s="5"/>
      <c r="D68" s="17" t="s">
        <v>2</v>
      </c>
    </row>
    <row r="69" spans="1:8" ht="15.75">
      <c r="A69" s="8"/>
      <c r="B69" s="8"/>
      <c r="C69" s="8"/>
      <c r="D69" s="8"/>
      <c r="E69" s="8"/>
    </row>
    <row r="70" spans="1:8" ht="18.75">
      <c r="A70" s="66" t="s">
        <v>3</v>
      </c>
      <c r="B70" s="26" t="s">
        <v>4</v>
      </c>
      <c r="C70" s="26" t="s">
        <v>5</v>
      </c>
      <c r="D70" s="26" t="s">
        <v>4</v>
      </c>
      <c r="E70" s="7"/>
      <c r="H70" s="6"/>
    </row>
    <row r="71" spans="1:8" ht="17.25">
      <c r="A71" s="14" t="s">
        <v>6</v>
      </c>
      <c r="B71" s="62">
        <v>0</v>
      </c>
      <c r="C71" s="23"/>
      <c r="D71" s="15"/>
      <c r="E71" s="8"/>
    </row>
    <row r="72" spans="1:8" ht="24.75" customHeight="1">
      <c r="A72" s="67" t="s">
        <v>70</v>
      </c>
      <c r="B72" s="62">
        <v>76092000</v>
      </c>
      <c r="C72" s="27" t="s">
        <v>28</v>
      </c>
      <c r="D72" s="15">
        <v>71885000</v>
      </c>
      <c r="E72" s="8"/>
    </row>
    <row r="73" spans="1:8" ht="17.25">
      <c r="A73" s="13"/>
      <c r="B73" s="63"/>
      <c r="C73" s="27"/>
      <c r="D73" s="15"/>
      <c r="E73" s="8"/>
    </row>
    <row r="74" spans="1:8" ht="17.25">
      <c r="A74" s="13"/>
      <c r="B74" s="63"/>
      <c r="C74" s="24"/>
      <c r="D74" s="15"/>
      <c r="E74" s="8"/>
    </row>
    <row r="75" spans="1:8" ht="17.25">
      <c r="A75" s="29" t="s">
        <v>7</v>
      </c>
      <c r="B75" s="64">
        <f>B72</f>
        <v>76092000</v>
      </c>
      <c r="C75" s="28" t="s">
        <v>7</v>
      </c>
      <c r="D75" s="22">
        <f>D72+D73</f>
        <v>71885000</v>
      </c>
      <c r="E75" s="8"/>
    </row>
    <row r="76" spans="1:8" ht="17.25">
      <c r="A76" s="21" t="s">
        <v>8</v>
      </c>
      <c r="B76" s="65">
        <f>B75-D75</f>
        <v>4207000</v>
      </c>
      <c r="C76" s="25"/>
      <c r="D76" s="16"/>
      <c r="E76" s="8"/>
    </row>
    <row r="77" spans="1:8" ht="15.75">
      <c r="A77" s="8"/>
      <c r="B77" s="8"/>
      <c r="C77" s="8"/>
      <c r="D77" s="8"/>
      <c r="E77" s="8"/>
    </row>
    <row r="78" spans="1:8" ht="15.75">
      <c r="A78" s="8"/>
      <c r="B78" s="8"/>
      <c r="C78" s="9" t="s">
        <v>48</v>
      </c>
      <c r="D78" s="8"/>
      <c r="E78" s="8"/>
    </row>
    <row r="79" spans="1:8" ht="15.75">
      <c r="A79" s="8"/>
      <c r="B79" s="8"/>
      <c r="C79" s="57" t="s">
        <v>9</v>
      </c>
      <c r="D79" s="8"/>
      <c r="E79" s="8"/>
    </row>
    <row r="80" spans="1:8" ht="15.75">
      <c r="A80" s="8"/>
      <c r="B80" s="8"/>
      <c r="C80" s="58" t="s">
        <v>10</v>
      </c>
      <c r="D80" s="8"/>
      <c r="E80" s="8"/>
    </row>
    <row r="81" spans="1:8" ht="15.75">
      <c r="A81" s="8"/>
      <c r="B81" s="8"/>
      <c r="C81" s="58"/>
      <c r="D81" s="8"/>
      <c r="E81" s="8"/>
    </row>
    <row r="82" spans="1:8" ht="18.75">
      <c r="A82" s="12"/>
      <c r="B82" s="12"/>
      <c r="C82" s="12"/>
      <c r="D82" s="12"/>
      <c r="E82" s="8"/>
    </row>
    <row r="83" spans="1:8" ht="18.75">
      <c r="A83" s="12"/>
      <c r="B83" s="12"/>
      <c r="C83" s="1" t="s">
        <v>35</v>
      </c>
      <c r="D83" s="12"/>
      <c r="E83" s="8"/>
    </row>
    <row r="89" spans="1:8">
      <c r="A89" s="18" t="s">
        <v>1</v>
      </c>
      <c r="B89" s="19"/>
      <c r="C89" s="19"/>
      <c r="D89" s="18" t="s">
        <v>0</v>
      </c>
      <c r="E89" s="19"/>
      <c r="F89" s="19"/>
      <c r="G89" s="19"/>
      <c r="H89" s="19"/>
    </row>
    <row r="90" spans="1:8" ht="18.75">
      <c r="A90" s="20" t="s">
        <v>32</v>
      </c>
      <c r="B90" s="19"/>
      <c r="C90" s="19"/>
      <c r="D90" s="19"/>
      <c r="E90" s="19"/>
      <c r="F90" s="19"/>
      <c r="G90" s="19"/>
      <c r="H90" s="19"/>
    </row>
    <row r="91" spans="1:8" ht="18.75">
      <c r="A91" s="56" t="s">
        <v>51</v>
      </c>
      <c r="B91" s="19"/>
      <c r="C91" s="19"/>
      <c r="D91" s="19"/>
      <c r="E91" s="19"/>
      <c r="F91" s="19"/>
      <c r="G91" s="19"/>
      <c r="H91" s="19"/>
    </row>
    <row r="92" spans="1:8" ht="18.75">
      <c r="A92" s="74" t="s">
        <v>36</v>
      </c>
      <c r="B92" s="75"/>
      <c r="C92" s="75"/>
      <c r="D92" s="75"/>
      <c r="E92" s="75"/>
      <c r="F92" s="75"/>
      <c r="G92" s="75"/>
      <c r="H92" s="19"/>
    </row>
    <row r="93" spans="1:8" ht="18.75">
      <c r="A93" s="74" t="s">
        <v>37</v>
      </c>
      <c r="B93" s="75"/>
      <c r="C93" s="75"/>
      <c r="D93" s="75"/>
      <c r="E93" s="75"/>
      <c r="F93" s="75"/>
      <c r="G93" s="75"/>
      <c r="H93" s="75"/>
    </row>
    <row r="95" spans="1:8" ht="18.75">
      <c r="A95" s="76" t="s">
        <v>52</v>
      </c>
      <c r="B95" s="76"/>
      <c r="C95" s="76"/>
      <c r="D95" s="76"/>
      <c r="E95" s="4"/>
      <c r="F95" s="4"/>
      <c r="G95" s="4"/>
      <c r="H95" s="4"/>
    </row>
    <row r="97" spans="1:8" ht="18.75">
      <c r="C97" s="5"/>
      <c r="D97" s="17" t="s">
        <v>2</v>
      </c>
    </row>
    <row r="98" spans="1:8" ht="15.75">
      <c r="A98" s="8"/>
      <c r="B98" s="8"/>
      <c r="C98" s="8"/>
      <c r="D98" s="8"/>
      <c r="E98" s="8"/>
    </row>
    <row r="99" spans="1:8" ht="18.75">
      <c r="A99" s="26" t="s">
        <v>3</v>
      </c>
      <c r="B99" s="26" t="s">
        <v>4</v>
      </c>
      <c r="C99" s="26" t="s">
        <v>5</v>
      </c>
      <c r="D99" s="26" t="s">
        <v>4</v>
      </c>
      <c r="E99" s="7"/>
      <c r="H99" s="6"/>
    </row>
    <row r="100" spans="1:8" ht="17.25">
      <c r="A100" s="14" t="s">
        <v>6</v>
      </c>
      <c r="B100" s="61">
        <v>0</v>
      </c>
      <c r="C100" s="23"/>
      <c r="D100" s="15"/>
      <c r="E100" s="8"/>
    </row>
    <row r="101" spans="1:8" ht="33.75">
      <c r="A101" s="30" t="s">
        <v>69</v>
      </c>
      <c r="B101" s="62">
        <v>17165000</v>
      </c>
      <c r="C101" s="27" t="s">
        <v>59</v>
      </c>
      <c r="D101" s="15">
        <v>4500000</v>
      </c>
      <c r="E101" s="8"/>
    </row>
    <row r="102" spans="1:8" ht="17.25">
      <c r="A102" s="59" t="s">
        <v>53</v>
      </c>
      <c r="B102" s="63"/>
      <c r="C102" s="27" t="s">
        <v>60</v>
      </c>
      <c r="D102" s="15">
        <f>1130000+113000</f>
        <v>1243000</v>
      </c>
      <c r="E102" s="8"/>
    </row>
    <row r="103" spans="1:8" ht="17.25">
      <c r="A103" s="59"/>
      <c r="B103" s="63"/>
      <c r="C103" s="27" t="s">
        <v>61</v>
      </c>
      <c r="D103" s="15">
        <f>534545+534545*10%</f>
        <v>587999.5</v>
      </c>
      <c r="E103" s="8"/>
    </row>
    <row r="104" spans="1:8" ht="17.25">
      <c r="A104" s="13"/>
      <c r="B104" s="63"/>
      <c r="C104" s="27" t="s">
        <v>62</v>
      </c>
      <c r="D104" s="15">
        <v>8950000</v>
      </c>
      <c r="E104" s="8"/>
    </row>
    <row r="105" spans="1:8" ht="17.25">
      <c r="A105" s="29" t="s">
        <v>7</v>
      </c>
      <c r="B105" s="64">
        <f>B101</f>
        <v>17165000</v>
      </c>
      <c r="C105" s="28" t="s">
        <v>7</v>
      </c>
      <c r="D105" s="22">
        <f>SUM(D101:D104)</f>
        <v>15280999.5</v>
      </c>
      <c r="E105" s="8"/>
    </row>
    <row r="106" spans="1:8" ht="17.25">
      <c r="A106" s="21" t="s">
        <v>8</v>
      </c>
      <c r="B106" s="65">
        <f>B105-D105</f>
        <v>1884000.5</v>
      </c>
      <c r="C106" s="25"/>
      <c r="D106" s="16"/>
      <c r="E106" s="8"/>
    </row>
    <row r="107" spans="1:8" ht="15.75">
      <c r="A107" s="8"/>
      <c r="B107" s="8"/>
      <c r="C107" s="8"/>
      <c r="D107" s="8"/>
      <c r="E107" s="8"/>
    </row>
    <row r="108" spans="1:8" ht="15.75">
      <c r="A108" s="8"/>
      <c r="B108" s="8"/>
      <c r="C108" s="9" t="s">
        <v>48</v>
      </c>
      <c r="D108" s="8"/>
      <c r="E108" s="8"/>
    </row>
    <row r="109" spans="1:8" ht="15.75">
      <c r="A109" s="8"/>
      <c r="B109" s="8"/>
      <c r="C109" s="57" t="s">
        <v>9</v>
      </c>
      <c r="D109" s="8"/>
      <c r="E109" s="8"/>
    </row>
    <row r="110" spans="1:8" ht="15.75">
      <c r="A110" s="8"/>
      <c r="B110" s="8"/>
      <c r="C110" s="58" t="s">
        <v>10</v>
      </c>
      <c r="D110" s="8"/>
      <c r="E110" s="8"/>
    </row>
    <row r="111" spans="1:8" ht="15.75">
      <c r="A111" s="8"/>
      <c r="B111" s="8"/>
      <c r="C111" s="58"/>
      <c r="D111" s="8"/>
      <c r="E111" s="8"/>
    </row>
    <row r="112" spans="1:8" ht="18.75">
      <c r="A112" s="12"/>
      <c r="B112" s="12"/>
      <c r="C112" s="12"/>
      <c r="D112" s="12"/>
      <c r="E112" s="8"/>
    </row>
    <row r="113" spans="1:8" ht="18.75">
      <c r="A113" s="12"/>
      <c r="B113" s="12"/>
      <c r="C113" s="1" t="s">
        <v>35</v>
      </c>
      <c r="D113" s="12"/>
      <c r="E113" s="8"/>
    </row>
    <row r="121" spans="1:8">
      <c r="A121" s="18" t="s">
        <v>1</v>
      </c>
      <c r="B121" s="19"/>
      <c r="C121" s="19"/>
      <c r="D121" s="18" t="s">
        <v>0</v>
      </c>
      <c r="E121" s="19"/>
      <c r="F121" s="19"/>
      <c r="G121" s="19"/>
      <c r="H121" s="19"/>
    </row>
    <row r="122" spans="1:8" ht="18.75">
      <c r="A122" s="20" t="s">
        <v>32</v>
      </c>
      <c r="B122" s="19"/>
      <c r="C122" s="19"/>
      <c r="D122" s="19"/>
      <c r="E122" s="19"/>
      <c r="F122" s="19"/>
      <c r="G122" s="19"/>
      <c r="H122" s="19"/>
    </row>
    <row r="123" spans="1:8" ht="18.75">
      <c r="A123" s="56" t="s">
        <v>55</v>
      </c>
      <c r="B123" s="19"/>
      <c r="C123" s="19"/>
      <c r="D123" s="19"/>
      <c r="E123" s="19"/>
      <c r="F123" s="19"/>
      <c r="G123" s="19"/>
      <c r="H123" s="19"/>
    </row>
    <row r="124" spans="1:8" ht="18.75">
      <c r="A124" s="74" t="s">
        <v>36</v>
      </c>
      <c r="B124" s="75"/>
      <c r="C124" s="75"/>
      <c r="D124" s="75"/>
      <c r="E124" s="75"/>
      <c r="F124" s="75"/>
      <c r="G124" s="75"/>
      <c r="H124" s="19"/>
    </row>
    <row r="125" spans="1:8" ht="18.75">
      <c r="A125" s="74" t="s">
        <v>37</v>
      </c>
      <c r="B125" s="75"/>
      <c r="C125" s="75"/>
      <c r="D125" s="75"/>
      <c r="E125" s="75"/>
      <c r="F125" s="75"/>
      <c r="G125" s="75"/>
      <c r="H125" s="75"/>
    </row>
    <row r="127" spans="1:8" ht="18.75">
      <c r="A127" s="76" t="s">
        <v>54</v>
      </c>
      <c r="B127" s="76"/>
      <c r="C127" s="76"/>
      <c r="D127" s="76"/>
      <c r="E127" s="4"/>
      <c r="F127" s="4"/>
      <c r="G127" s="4"/>
      <c r="H127" s="4"/>
    </row>
    <row r="129" spans="1:8" ht="18.75">
      <c r="C129" s="5"/>
      <c r="D129" s="17" t="s">
        <v>2</v>
      </c>
    </row>
    <row r="130" spans="1:8" ht="15.75">
      <c r="A130" s="8"/>
      <c r="B130" s="8"/>
      <c r="C130" s="8"/>
      <c r="D130" s="8"/>
      <c r="E130" s="8"/>
    </row>
    <row r="131" spans="1:8" ht="18.75">
      <c r="A131" s="26" t="s">
        <v>3</v>
      </c>
      <c r="B131" s="26" t="s">
        <v>4</v>
      </c>
      <c r="C131" s="26" t="s">
        <v>5</v>
      </c>
      <c r="D131" s="26" t="s">
        <v>4</v>
      </c>
      <c r="E131" s="7"/>
      <c r="H131" s="6"/>
    </row>
    <row r="132" spans="1:8" ht="17.25">
      <c r="A132" s="14" t="s">
        <v>6</v>
      </c>
      <c r="B132" s="61">
        <v>0</v>
      </c>
      <c r="C132" s="23"/>
      <c r="D132" s="15"/>
      <c r="E132" s="8"/>
    </row>
    <row r="133" spans="1:8" ht="33.75">
      <c r="A133" s="30" t="s">
        <v>68</v>
      </c>
      <c r="B133" s="62">
        <v>11410000</v>
      </c>
      <c r="C133" s="27" t="s">
        <v>57</v>
      </c>
      <c r="D133" s="15">
        <v>11410000</v>
      </c>
      <c r="E133" s="8"/>
    </row>
    <row r="134" spans="1:8" ht="17.25">
      <c r="A134" s="59" t="s">
        <v>56</v>
      </c>
      <c r="B134" s="63"/>
      <c r="C134" s="27"/>
      <c r="D134" s="15"/>
      <c r="E134" s="8"/>
    </row>
    <row r="135" spans="1:8" ht="17.25">
      <c r="A135" s="13"/>
      <c r="B135" s="63"/>
      <c r="C135" s="27"/>
      <c r="D135" s="15"/>
      <c r="E135" s="8"/>
    </row>
    <row r="136" spans="1:8" ht="17.25">
      <c r="A136" s="29" t="s">
        <v>7</v>
      </c>
      <c r="B136" s="64">
        <f>B133</f>
        <v>11410000</v>
      </c>
      <c r="C136" s="28" t="s">
        <v>7</v>
      </c>
      <c r="D136" s="22">
        <f>D133+D134+D135</f>
        <v>11410000</v>
      </c>
      <c r="E136" s="8"/>
    </row>
    <row r="137" spans="1:8" ht="17.25">
      <c r="A137" s="21" t="s">
        <v>8</v>
      </c>
      <c r="B137" s="65">
        <f>B136-D136</f>
        <v>0</v>
      </c>
      <c r="C137" s="25"/>
      <c r="D137" s="16"/>
      <c r="E137" s="8"/>
    </row>
    <row r="138" spans="1:8" ht="15.75">
      <c r="A138" s="8"/>
      <c r="B138" s="8"/>
      <c r="C138" s="8"/>
      <c r="D138" s="8"/>
      <c r="E138" s="8"/>
    </row>
    <row r="139" spans="1:8" ht="15.75">
      <c r="A139" s="8"/>
      <c r="B139" s="8"/>
      <c r="C139" s="9" t="s">
        <v>48</v>
      </c>
      <c r="D139" s="8"/>
      <c r="E139" s="8"/>
    </row>
    <row r="140" spans="1:8" ht="15.75">
      <c r="A140" s="8"/>
      <c r="B140" s="8"/>
      <c r="C140" s="57" t="s">
        <v>9</v>
      </c>
      <c r="D140" s="8"/>
      <c r="E140" s="8"/>
    </row>
    <row r="141" spans="1:8" ht="15.75">
      <c r="A141" s="8"/>
      <c r="B141" s="8"/>
      <c r="C141" s="58" t="s">
        <v>10</v>
      </c>
      <c r="D141" s="8"/>
      <c r="E141" s="8"/>
    </row>
    <row r="142" spans="1:8" ht="15.75">
      <c r="A142" s="8"/>
      <c r="B142" s="8"/>
      <c r="C142" s="58"/>
      <c r="D142" s="8"/>
      <c r="E142" s="8"/>
    </row>
    <row r="143" spans="1:8" ht="18.75">
      <c r="A143" s="12"/>
      <c r="B143" s="12"/>
      <c r="C143" s="12"/>
      <c r="D143" s="12"/>
      <c r="E143" s="8"/>
    </row>
    <row r="144" spans="1:8" ht="18.75">
      <c r="A144" s="12"/>
      <c r="B144" s="12"/>
      <c r="C144" s="1" t="s">
        <v>35</v>
      </c>
      <c r="D144" s="12"/>
      <c r="E144" s="8"/>
    </row>
  </sheetData>
  <mergeCells count="15">
    <mergeCell ref="A127:D127"/>
    <mergeCell ref="A32:G32"/>
    <mergeCell ref="A33:H33"/>
    <mergeCell ref="A35:D35"/>
    <mergeCell ref="A63:G63"/>
    <mergeCell ref="A64:H64"/>
    <mergeCell ref="A66:D66"/>
    <mergeCell ref="A92:G92"/>
    <mergeCell ref="A93:H93"/>
    <mergeCell ref="A95:D95"/>
    <mergeCell ref="A4:G4"/>
    <mergeCell ref="A5:H5"/>
    <mergeCell ref="A7:D7"/>
    <mergeCell ref="A124:G124"/>
    <mergeCell ref="A125:H12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topLeftCell="A10" workbookViewId="0">
      <selection activeCell="B28" sqref="B28"/>
    </sheetView>
  </sheetViews>
  <sheetFormatPr defaultColWidth="9.140625" defaultRowHeight="15"/>
  <cols>
    <col min="1" max="1" width="40.42578125" style="3" customWidth="1"/>
    <col min="2" max="2" width="14.85546875" style="3" customWidth="1"/>
    <col min="3" max="3" width="50" style="3" customWidth="1"/>
    <col min="4" max="4" width="17.140625" style="3" customWidth="1"/>
    <col min="5" max="5" width="9.140625" style="3"/>
    <col min="6" max="6" width="10.140625" style="3" bestFit="1" customWidth="1"/>
    <col min="7" max="7" width="9.140625" style="3"/>
    <col min="8" max="9" width="10.140625" style="3" bestFit="1" customWidth="1"/>
    <col min="10" max="16384" width="9.140625" style="3"/>
  </cols>
  <sheetData>
    <row r="1" spans="1:13">
      <c r="A1" s="18" t="s">
        <v>1</v>
      </c>
      <c r="B1" s="19"/>
      <c r="C1" s="19"/>
      <c r="D1" s="18" t="s">
        <v>0</v>
      </c>
      <c r="E1" s="19"/>
      <c r="F1" s="19"/>
      <c r="G1" s="19"/>
      <c r="H1" s="19"/>
      <c r="L1" s="2"/>
    </row>
    <row r="2" spans="1:13" ht="18.75">
      <c r="A2" s="20" t="s">
        <v>32</v>
      </c>
      <c r="B2" s="19"/>
      <c r="C2" s="19"/>
      <c r="D2" s="19"/>
      <c r="E2" s="19"/>
      <c r="F2" s="19"/>
      <c r="G2" s="19"/>
      <c r="H2" s="19"/>
    </row>
    <row r="3" spans="1:13" ht="18.75">
      <c r="A3" s="56" t="s">
        <v>64</v>
      </c>
      <c r="B3" s="19"/>
      <c r="C3" s="19"/>
      <c r="D3" s="19"/>
      <c r="E3" s="19"/>
      <c r="F3" s="19" t="e">
        <f>B13+#REF!+#REF!+#REF!+#REF!+#REF!</f>
        <v>#REF!</v>
      </c>
      <c r="G3" s="19"/>
      <c r="H3" s="19"/>
    </row>
    <row r="4" spans="1:13" ht="18.75">
      <c r="A4" s="74" t="s">
        <v>33</v>
      </c>
      <c r="B4" s="75"/>
      <c r="C4" s="75"/>
      <c r="D4" s="75"/>
      <c r="E4" s="75"/>
      <c r="F4" s="75"/>
      <c r="G4" s="75"/>
      <c r="H4" s="19"/>
    </row>
    <row r="5" spans="1:13" ht="18.75">
      <c r="A5" s="74" t="s">
        <v>34</v>
      </c>
      <c r="B5" s="75"/>
      <c r="C5" s="75"/>
      <c r="D5" s="75"/>
      <c r="E5" s="75"/>
      <c r="F5" s="75"/>
      <c r="G5" s="75"/>
      <c r="H5" s="75"/>
    </row>
    <row r="7" spans="1:13" ht="18.75">
      <c r="A7" s="76" t="s">
        <v>65</v>
      </c>
      <c r="B7" s="76"/>
      <c r="C7" s="76"/>
      <c r="D7" s="76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7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26" t="s">
        <v>3</v>
      </c>
      <c r="B11" s="26" t="s">
        <v>4</v>
      </c>
      <c r="C11" s="26" t="s">
        <v>5</v>
      </c>
      <c r="D11" s="26" t="s">
        <v>4</v>
      </c>
      <c r="E11" s="7"/>
      <c r="H11" s="6"/>
    </row>
    <row r="12" spans="1:13" ht="17.25">
      <c r="A12" s="44" t="s">
        <v>6</v>
      </c>
      <c r="B12" s="45">
        <v>72875100</v>
      </c>
      <c r="C12" s="45"/>
      <c r="D12" s="45"/>
      <c r="E12" s="8"/>
    </row>
    <row r="13" spans="1:13" ht="49.5" customHeight="1">
      <c r="A13" s="55" t="s">
        <v>66</v>
      </c>
      <c r="B13" s="53">
        <v>119025000</v>
      </c>
      <c r="C13" s="54"/>
      <c r="D13" s="53">
        <v>0</v>
      </c>
      <c r="E13" s="8"/>
    </row>
    <row r="14" spans="1:13" ht="41.25" customHeight="1">
      <c r="A14" s="55"/>
      <c r="B14" s="53"/>
      <c r="C14" s="54"/>
      <c r="D14" s="53"/>
      <c r="E14" s="8"/>
    </row>
    <row r="15" spans="1:13" ht="45" customHeight="1">
      <c r="A15" s="55"/>
      <c r="B15" s="53"/>
      <c r="C15" s="54"/>
      <c r="D15" s="45"/>
      <c r="E15" s="8"/>
    </row>
    <row r="16" spans="1:13" ht="17.25">
      <c r="A16" s="49" t="s">
        <v>7</v>
      </c>
      <c r="B16" s="50">
        <f>SUM(B12:B15)</f>
        <v>191900100</v>
      </c>
      <c r="C16" s="51" t="s">
        <v>7</v>
      </c>
      <c r="D16" s="50">
        <f>SUM(D13:D15)</f>
        <v>0</v>
      </c>
      <c r="E16" s="8"/>
    </row>
    <row r="17" spans="1:5" ht="24" customHeight="1">
      <c r="A17" s="52" t="s">
        <v>8</v>
      </c>
      <c r="B17" s="50">
        <f>B16-D16</f>
        <v>191900100</v>
      </c>
      <c r="C17" s="45"/>
      <c r="D17" s="45"/>
      <c r="E17" s="8"/>
    </row>
    <row r="18" spans="1:5" ht="15.75">
      <c r="A18" s="8"/>
      <c r="B18" s="8"/>
      <c r="C18" s="8" t="s">
        <v>18</v>
      </c>
      <c r="D18" s="8"/>
      <c r="E18" s="8"/>
    </row>
    <row r="19" spans="1:5" ht="15.75">
      <c r="A19" s="8"/>
      <c r="B19" s="8"/>
      <c r="C19" s="9" t="s">
        <v>67</v>
      </c>
      <c r="D19" s="8"/>
      <c r="E19" s="8"/>
    </row>
    <row r="20" spans="1:5" ht="15.75">
      <c r="A20" s="8"/>
      <c r="B20" s="8"/>
      <c r="C20" s="10" t="s">
        <v>9</v>
      </c>
      <c r="D20" s="8"/>
      <c r="E20" s="8"/>
    </row>
    <row r="21" spans="1:5" ht="15.75">
      <c r="A21" s="8"/>
      <c r="B21" s="8"/>
      <c r="C21" s="11" t="s">
        <v>10</v>
      </c>
      <c r="D21" s="8"/>
      <c r="E21" s="8"/>
    </row>
    <row r="22" spans="1:5" ht="15.75">
      <c r="A22" s="8"/>
      <c r="B22" s="8"/>
      <c r="C22" s="11"/>
      <c r="D22" s="8"/>
      <c r="E22" s="8"/>
    </row>
    <row r="23" spans="1:5" ht="18.75">
      <c r="A23" s="12"/>
      <c r="B23" s="12"/>
      <c r="C23" s="12"/>
      <c r="D23" s="12"/>
      <c r="E23" s="8"/>
    </row>
    <row r="24" spans="1:5" ht="18.75">
      <c r="A24" s="12"/>
      <c r="B24" s="12"/>
      <c r="C24" s="1" t="s">
        <v>35</v>
      </c>
      <c r="D24" s="12"/>
      <c r="E24" s="8"/>
    </row>
  </sheetData>
  <mergeCells count="3">
    <mergeCell ref="A4:G4"/>
    <mergeCell ref="A5:H5"/>
    <mergeCell ref="A7:D7"/>
  </mergeCells>
  <pageMargins left="0.57999999999999996" right="0.34" top="0.2" bottom="0.2" header="0.17" footer="0.2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topLeftCell="A16" workbookViewId="0">
      <selection activeCell="C27" sqref="C27"/>
    </sheetView>
  </sheetViews>
  <sheetFormatPr defaultColWidth="9.140625" defaultRowHeight="15.75"/>
  <cols>
    <col min="1" max="1" width="5.42578125" style="34" customWidth="1"/>
    <col min="2" max="2" width="41.7109375" style="34" customWidth="1"/>
    <col min="3" max="3" width="15.28515625" style="34" customWidth="1"/>
    <col min="4" max="4" width="14.7109375" style="34" customWidth="1"/>
    <col min="5" max="5" width="14.85546875" style="34" customWidth="1"/>
    <col min="6" max="6" width="17" style="34" customWidth="1"/>
    <col min="7" max="16384" width="9.140625" style="34"/>
  </cols>
  <sheetData>
    <row r="1" spans="1:5" ht="25.5" customHeight="1">
      <c r="A1" s="78" t="s">
        <v>71</v>
      </c>
      <c r="B1" s="78"/>
      <c r="C1" s="78"/>
      <c r="D1" s="78"/>
      <c r="E1" s="78"/>
    </row>
    <row r="2" spans="1:5" ht="28.5" customHeight="1">
      <c r="A2" s="39" t="s">
        <v>17</v>
      </c>
      <c r="B2" s="39"/>
    </row>
    <row r="3" spans="1:5" s="40" customFormat="1" ht="24" customHeight="1">
      <c r="A3" s="33" t="s">
        <v>11</v>
      </c>
      <c r="B3" s="33" t="s">
        <v>12</v>
      </c>
      <c r="C3" s="33" t="s">
        <v>13</v>
      </c>
      <c r="D3" s="33" t="s">
        <v>14</v>
      </c>
      <c r="E3" s="33" t="s">
        <v>15</v>
      </c>
    </row>
    <row r="4" spans="1:5" ht="24" customHeight="1">
      <c r="A4" s="33">
        <v>1</v>
      </c>
      <c r="B4" s="41" t="s">
        <v>16</v>
      </c>
      <c r="C4" s="45">
        <v>138137995</v>
      </c>
      <c r="D4" s="38">
        <f>C4</f>
        <v>138137995</v>
      </c>
      <c r="E4" s="38">
        <f>C4-D4</f>
        <v>0</v>
      </c>
    </row>
    <row r="5" spans="1:5" ht="24" customHeight="1">
      <c r="A5" s="33">
        <v>2</v>
      </c>
      <c r="B5" s="41" t="s">
        <v>72</v>
      </c>
      <c r="C5" s="38">
        <v>26280000</v>
      </c>
      <c r="D5" s="38">
        <v>8372000</v>
      </c>
      <c r="E5" s="38">
        <f t="shared" ref="E5:E9" si="0">C5-D5</f>
        <v>17908000</v>
      </c>
    </row>
    <row r="6" spans="1:5" ht="24" customHeight="1">
      <c r="A6" s="33">
        <v>3</v>
      </c>
      <c r="B6" s="32" t="s">
        <v>22</v>
      </c>
      <c r="C6" s="38">
        <f>'CAC KHOAN DAU NAM'!B41</f>
        <v>13307000</v>
      </c>
      <c r="D6" s="38">
        <f t="shared" ref="D6:D9" si="1">C6</f>
        <v>13307000</v>
      </c>
      <c r="E6" s="38">
        <f t="shared" si="0"/>
        <v>0</v>
      </c>
    </row>
    <row r="7" spans="1:5" ht="24" customHeight="1">
      <c r="A7" s="33">
        <v>4</v>
      </c>
      <c r="B7" s="32" t="s">
        <v>73</v>
      </c>
      <c r="C7" s="38">
        <f>'CAC KHOAN DAU NAM'!B72</f>
        <v>76092000</v>
      </c>
      <c r="D7" s="38">
        <v>71885000</v>
      </c>
      <c r="E7" s="38">
        <f t="shared" si="0"/>
        <v>4207000</v>
      </c>
    </row>
    <row r="8" spans="1:5" ht="24" customHeight="1">
      <c r="A8" s="33">
        <v>5</v>
      </c>
      <c r="B8" s="41" t="s">
        <v>74</v>
      </c>
      <c r="C8" s="38">
        <v>17165000</v>
      </c>
      <c r="D8" s="38">
        <v>15281000</v>
      </c>
      <c r="E8" s="38">
        <f t="shared" si="0"/>
        <v>1884000</v>
      </c>
    </row>
    <row r="9" spans="1:5" ht="24" customHeight="1">
      <c r="A9" s="33">
        <v>6</v>
      </c>
      <c r="B9" s="32" t="s">
        <v>75</v>
      </c>
      <c r="C9" s="38">
        <v>11410000</v>
      </c>
      <c r="D9" s="38">
        <f t="shared" si="1"/>
        <v>11410000</v>
      </c>
      <c r="E9" s="38">
        <f t="shared" si="0"/>
        <v>0</v>
      </c>
    </row>
    <row r="10" spans="1:5" ht="24" customHeight="1">
      <c r="A10" s="70"/>
      <c r="B10" s="71" t="s">
        <v>25</v>
      </c>
      <c r="C10" s="72">
        <f>SUM(C4:C9)</f>
        <v>282391995</v>
      </c>
      <c r="D10" s="72">
        <f>SUM(D4:D9)</f>
        <v>258392995</v>
      </c>
      <c r="E10" s="72">
        <f>SUM(E4:E9)</f>
        <v>23999000</v>
      </c>
    </row>
    <row r="11" spans="1:5" ht="30" customHeight="1">
      <c r="A11" s="39" t="s">
        <v>76</v>
      </c>
      <c r="B11" s="39"/>
    </row>
    <row r="12" spans="1:5" ht="31.5" customHeight="1">
      <c r="A12" s="33" t="s">
        <v>11</v>
      </c>
      <c r="B12" s="35" t="s">
        <v>23</v>
      </c>
      <c r="C12" s="33" t="s">
        <v>13</v>
      </c>
      <c r="D12" s="33" t="s">
        <v>14</v>
      </c>
      <c r="E12" s="33" t="s">
        <v>15</v>
      </c>
    </row>
    <row r="13" spans="1:5" ht="31.5" customHeight="1">
      <c r="A13" s="33">
        <v>1</v>
      </c>
      <c r="B13" s="32" t="s">
        <v>78</v>
      </c>
      <c r="C13" s="33">
        <v>72875100</v>
      </c>
      <c r="D13" s="33">
        <v>0</v>
      </c>
      <c r="E13" s="33">
        <f>C13-D13</f>
        <v>72875100</v>
      </c>
    </row>
    <row r="14" spans="1:5" ht="31.5" customHeight="1">
      <c r="A14" s="33">
        <v>2</v>
      </c>
      <c r="B14" s="32" t="s">
        <v>77</v>
      </c>
      <c r="C14" s="33">
        <f>75000000+44025000</f>
        <v>119025000</v>
      </c>
      <c r="D14" s="33">
        <v>0</v>
      </c>
      <c r="E14" s="33">
        <f>C14-D14</f>
        <v>119025000</v>
      </c>
    </row>
    <row r="15" spans="1:5" s="73" customFormat="1" ht="31.5" customHeight="1">
      <c r="A15" s="70"/>
      <c r="B15" s="71" t="s">
        <v>25</v>
      </c>
      <c r="C15" s="70">
        <f>SUM(C13:C14)</f>
        <v>191900100</v>
      </c>
      <c r="D15" s="70">
        <v>0</v>
      </c>
      <c r="E15" s="70">
        <f>SUM(E13:E14)</f>
        <v>191900100</v>
      </c>
    </row>
    <row r="16" spans="1:5" ht="26.25" customHeight="1">
      <c r="A16" s="33" t="s">
        <v>11</v>
      </c>
      <c r="B16" s="35" t="s">
        <v>24</v>
      </c>
      <c r="C16" s="33" t="s">
        <v>13</v>
      </c>
      <c r="D16" s="33" t="s">
        <v>14</v>
      </c>
      <c r="E16" s="33" t="s">
        <v>15</v>
      </c>
    </row>
    <row r="17" spans="1:5" ht="25.5" customHeight="1">
      <c r="A17" s="33"/>
      <c r="B17" s="36" t="s">
        <v>79</v>
      </c>
      <c r="C17" s="37">
        <v>4860000</v>
      </c>
      <c r="D17" s="37">
        <v>2885000</v>
      </c>
      <c r="E17" s="37">
        <f>C17-D17</f>
        <v>1975000</v>
      </c>
    </row>
    <row r="18" spans="1:5" ht="18.75" customHeight="1">
      <c r="A18" s="33">
        <v>1</v>
      </c>
      <c r="B18" s="32" t="s">
        <v>80</v>
      </c>
      <c r="C18" s="32">
        <v>1375000</v>
      </c>
      <c r="D18" s="32">
        <v>1000000</v>
      </c>
      <c r="E18" s="32">
        <f>C18-D18</f>
        <v>375000</v>
      </c>
    </row>
    <row r="19" spans="1:5" ht="21" customHeight="1">
      <c r="A19" s="33">
        <v>2</v>
      </c>
      <c r="B19" s="32" t="s">
        <v>81</v>
      </c>
      <c r="C19" s="32">
        <v>0</v>
      </c>
      <c r="D19" s="32">
        <v>0</v>
      </c>
      <c r="E19" s="32">
        <f>C19</f>
        <v>0</v>
      </c>
    </row>
    <row r="20" spans="1:5">
      <c r="A20" s="79" t="s">
        <v>25</v>
      </c>
      <c r="B20" s="80"/>
      <c r="C20" s="42">
        <f>SUM(C17:C19)</f>
        <v>6235000</v>
      </c>
      <c r="D20" s="42">
        <f>SUM(D17:D19)</f>
        <v>3885000</v>
      </c>
      <c r="E20" s="42">
        <f>SUM(E17:E19)</f>
        <v>2350000</v>
      </c>
    </row>
    <row r="21" spans="1:5" ht="19.5" customHeight="1">
      <c r="C21" s="81" t="s">
        <v>82</v>
      </c>
      <c r="D21" s="81"/>
      <c r="E21" s="81"/>
    </row>
    <row r="22" spans="1:5">
      <c r="C22" s="77" t="s">
        <v>9</v>
      </c>
      <c r="D22" s="77"/>
      <c r="E22" s="77"/>
    </row>
    <row r="23" spans="1:5">
      <c r="C23" s="82" t="s">
        <v>10</v>
      </c>
      <c r="D23" s="82"/>
      <c r="E23" s="82"/>
    </row>
    <row r="24" spans="1:5">
      <c r="C24" s="11"/>
    </row>
    <row r="25" spans="1:5">
      <c r="C25" s="8"/>
    </row>
    <row r="26" spans="1:5">
      <c r="C26" s="77" t="s">
        <v>35</v>
      </c>
      <c r="D26" s="77"/>
      <c r="E26" s="77"/>
    </row>
  </sheetData>
  <mergeCells count="6">
    <mergeCell ref="C26:E26"/>
    <mergeCell ref="A1:E1"/>
    <mergeCell ref="A20:B20"/>
    <mergeCell ref="C21:E21"/>
    <mergeCell ref="C22:E22"/>
    <mergeCell ref="C23:E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Ăn</vt:lpstr>
      <vt:lpstr>CAC KHOAN DAU NAM</vt:lpstr>
      <vt:lpstr>HPhi</vt:lpstr>
      <vt:lpstr>tONG hOP CONG khai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2019-10-15T00:33:44Z</cp:lastPrinted>
  <dcterms:created xsi:type="dcterms:W3CDTF">2016-12-27T13:25:17Z</dcterms:created>
  <dcterms:modified xsi:type="dcterms:W3CDTF">2019-10-15T07:56:02Z</dcterms:modified>
</cp:coreProperties>
</file>